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720"/>
  </bookViews>
  <sheets>
    <sheet name="WEEKS" sheetId="2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2" l="1"/>
  <c r="L13" i="2"/>
  <c r="J13" i="2"/>
  <c r="H13" i="2"/>
  <c r="J14" i="2"/>
  <c r="J21" i="2"/>
  <c r="H14" i="2"/>
  <c r="H21" i="2"/>
  <c r="L14" i="2"/>
  <c r="L21" i="2"/>
  <c r="J15" i="2"/>
  <c r="J19" i="2"/>
  <c r="L15" i="2"/>
  <c r="L19" i="2"/>
  <c r="H15" i="2"/>
  <c r="H19" i="2"/>
</calcChain>
</file>

<file path=xl/sharedStrings.xml><?xml version="1.0" encoding="utf-8"?>
<sst xmlns="http://schemas.openxmlformats.org/spreadsheetml/2006/main" count="16" uniqueCount="16">
  <si>
    <t>INVESTMENT CALCULATOR</t>
  </si>
  <si>
    <t>SPARK-T1</t>
  </si>
  <si>
    <t>SPARK-T1 PRICE</t>
  </si>
  <si>
    <t>EXPECTED PRODUCTIVITY INCREASE</t>
  </si>
  <si>
    <t>BREAK EVEN POINT</t>
  </si>
  <si>
    <t>COST OF STANDARD M17A+CABLE TRAILER</t>
  </si>
  <si>
    <t>BREAK EVEN POINT FOR DIFFERENCE</t>
  </si>
  <si>
    <r>
      <t xml:space="preserve">ADDITIONAL PROFITS </t>
    </r>
    <r>
      <rPr>
        <b/>
        <u/>
        <sz val="11"/>
        <color rgb="FF202A45"/>
        <rFont val="Sora"/>
        <charset val="238"/>
      </rPr>
      <t>PER WEEK</t>
    </r>
  </si>
  <si>
    <t>EXPECTED FIBRE BLOWN PER WEEK PER TEAM</t>
  </si>
  <si>
    <t>ADDITIONAL WEEKLY PROFIT</t>
  </si>
  <si>
    <t>SCOPE OF DEVICE: TRAILER + KAESER M17A + AUTOMATIC LOADING MECHANISM</t>
  </si>
  <si>
    <t>POTENTIAL IMPACT ON YEARLY PROFIT (40 WEEKS)</t>
  </si>
  <si>
    <t>COST DIFFERENCE</t>
  </si>
  <si>
    <t>CURRENT FIBRE BLOWN PER WEEK PER TEAM</t>
  </si>
  <si>
    <t>ALL AMOUNTS NETT. DOES NOT INCLUDE DELIVERY.</t>
  </si>
  <si>
    <r>
      <t>PRICE PER METER OF BLOWN FIBRE (</t>
    </r>
    <r>
      <rPr>
        <b/>
        <sz val="11"/>
        <color rgb="FF202A45"/>
        <rFont val="Sora"/>
        <charset val="238"/>
      </rPr>
      <t>WESTERN EUROPE</t>
    </r>
    <r>
      <rPr>
        <sz val="11"/>
        <color rgb="FF202A45"/>
        <rFont val="Sora"/>
        <charset val="238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</si>
</sst>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zł&quot;_-;\-* #,##0.00\ &quot;zł&quot;_-;_-* &quot;-&quot;??\ &quot;zł&quot;_-;_-@_-"/>
    <numFmt numFmtId="164" formatCode="#&quot; km&quot;"/>
    <numFmt numFmtId="165" formatCode="#&quot; weeks&quot;"/>
    <numFmt numFmtId="166" formatCode="[$€-2]\ #,##0.00"/>
    <numFmt numFmtId="167" formatCode="[$€-2]\ #,##0;\-[$€-2]\ #,##0"/>
    <numFmt numFmtId="168" formatCode="[$€-2]\ #,##0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8"/>
      <color rgb="FF202A45"/>
      <name val="Sora"/>
      <charset val="238"/>
    </font>
    <font>
      <sz val="11"/>
      <color theme="1"/>
      <name val="Sora"/>
      <charset val="238"/>
    </font>
    <font>
      <b/>
      <sz val="11"/>
      <color rgb="FF202A45"/>
      <name val="Sora"/>
      <charset val="238"/>
    </font>
    <font>
      <sz val="11"/>
      <color rgb="FF202A45"/>
      <name val="Sora"/>
      <charset val="238"/>
    </font>
    <font>
      <b/>
      <sz val="11"/>
      <color theme="1"/>
      <name val="Sora"/>
      <charset val="238"/>
    </font>
    <font>
      <sz val="11"/>
      <color theme="0"/>
      <name val="Sora"/>
      <charset val="238"/>
    </font>
    <font>
      <sz val="11"/>
      <name val="Sora"/>
      <charset val="238"/>
    </font>
    <font>
      <b/>
      <u/>
      <sz val="11"/>
      <color rgb="FF202A45"/>
      <name val="Sora"/>
      <charset val="238"/>
    </font>
    <font>
      <sz val="8"/>
      <color rgb="FF202A45"/>
      <name val="Sora"/>
      <charset val="238"/>
    </font>
    <font>
      <sz val="8"/>
      <color theme="1"/>
      <name val="Sora"/>
      <charset val="238"/>
    </font>
    <font>
      <u/>
      <sz val="11"/>
      <color rgb="FFF9BA2D"/>
      <name val="Sora"/>
      <charset val="238"/>
    </font>
  </fonts>
  <fills count="9">
    <fill>
      <patternFill patternType="none"/>
    </fill>
    <fill>
      <patternFill patternType="gray125"/>
    </fill>
    <fill>
      <patternFill patternType="solid">
        <fgColor rgb="FFF9BA2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75B94C"/>
        <bgColor indexed="64"/>
      </patternFill>
    </fill>
    <fill>
      <patternFill patternType="solid">
        <fgColor rgb="FFFED28A"/>
        <bgColor indexed="64"/>
      </patternFill>
    </fill>
    <fill>
      <patternFill patternType="solid">
        <fgColor rgb="FFFEE0AE"/>
        <bgColor indexed="64"/>
      </patternFill>
    </fill>
    <fill>
      <patternFill patternType="solid">
        <fgColor rgb="FFC8E3B7"/>
        <bgColor indexed="64"/>
      </patternFill>
    </fill>
    <fill>
      <patternFill patternType="solid">
        <fgColor rgb="FFACD594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49" fontId="6" fillId="0" borderId="0" xfId="0" applyNumberFormat="1" applyFont="1"/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11" fillId="0" borderId="0" xfId="0" applyFont="1"/>
    <xf numFmtId="0" fontId="12" fillId="0" borderId="0" xfId="0" applyFont="1"/>
    <xf numFmtId="0" fontId="13" fillId="0" borderId="0" xfId="2" applyFont="1"/>
    <xf numFmtId="0" fontId="4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4" fillId="5" borderId="6" xfId="1" applyNumberFormat="1" applyFont="1" applyFill="1" applyBorder="1" applyAlignment="1">
      <alignment horizontal="right" vertical="center"/>
    </xf>
    <xf numFmtId="164" fontId="4" fillId="5" borderId="4" xfId="1" applyNumberFormat="1" applyFont="1" applyFill="1" applyBorder="1" applyAlignment="1">
      <alignment horizontal="right" vertical="center"/>
    </xf>
    <xf numFmtId="164" fontId="4" fillId="2" borderId="0" xfId="1" applyNumberFormat="1" applyFont="1" applyFill="1" applyBorder="1" applyAlignment="1">
      <alignment horizontal="right" vertical="center"/>
    </xf>
    <xf numFmtId="168" fontId="4" fillId="2" borderId="0" xfId="1" applyNumberFormat="1" applyFont="1" applyFill="1" applyBorder="1" applyAlignment="1">
      <alignment horizontal="right" vertical="center"/>
    </xf>
    <xf numFmtId="166" fontId="4" fillId="3" borderId="0" xfId="1" applyNumberFormat="1" applyFont="1" applyFill="1" applyBorder="1" applyAlignment="1">
      <alignment horizontal="right"/>
    </xf>
    <xf numFmtId="164" fontId="4" fillId="6" borderId="0" xfId="1" applyNumberFormat="1" applyFont="1" applyFill="1" applyBorder="1" applyAlignment="1">
      <alignment horizontal="right" vertical="center"/>
    </xf>
    <xf numFmtId="164" fontId="4" fillId="6" borderId="4" xfId="1" applyNumberFormat="1" applyFont="1" applyFill="1" applyBorder="1" applyAlignment="1">
      <alignment horizontal="right" vertical="center"/>
    </xf>
    <xf numFmtId="9" fontId="4" fillId="6" borderId="3" xfId="3" applyFont="1" applyFill="1" applyBorder="1" applyAlignment="1">
      <alignment horizontal="right" vertical="center"/>
    </xf>
    <xf numFmtId="9" fontId="4" fillId="6" borderId="2" xfId="3" applyFont="1" applyFill="1" applyBorder="1" applyAlignment="1">
      <alignment horizontal="right" vertical="center"/>
    </xf>
    <xf numFmtId="164" fontId="4" fillId="3" borderId="1" xfId="1" applyNumberFormat="1" applyFont="1" applyFill="1" applyBorder="1" applyAlignment="1">
      <alignment horizontal="right"/>
    </xf>
    <xf numFmtId="9" fontId="4" fillId="5" borderId="5" xfId="3" applyFont="1" applyFill="1" applyBorder="1" applyAlignment="1">
      <alignment horizontal="right" vertical="center"/>
    </xf>
    <xf numFmtId="9" fontId="4" fillId="5" borderId="2" xfId="3" applyFont="1" applyFill="1" applyBorder="1" applyAlignment="1">
      <alignment horizontal="right" vertical="center"/>
    </xf>
    <xf numFmtId="9" fontId="4" fillId="2" borderId="0" xfId="3" applyFont="1" applyFill="1" applyBorder="1" applyAlignment="1">
      <alignment horizontal="right" vertical="center"/>
    </xf>
    <xf numFmtId="167" fontId="4" fillId="3" borderId="0" xfId="1" applyNumberFormat="1" applyFont="1" applyFill="1" applyBorder="1" applyAlignment="1">
      <alignment horizontal="right"/>
    </xf>
    <xf numFmtId="167" fontId="4" fillId="3" borderId="1" xfId="1" applyNumberFormat="1" applyFont="1" applyFill="1" applyBorder="1" applyAlignment="1">
      <alignment horizontal="right"/>
    </xf>
    <xf numFmtId="166" fontId="4" fillId="8" borderId="6" xfId="0" applyNumberFormat="1" applyFont="1" applyFill="1" applyBorder="1" applyAlignment="1">
      <alignment horizontal="right"/>
    </xf>
    <xf numFmtId="166" fontId="4" fillId="8" borderId="4" xfId="0" applyNumberFormat="1" applyFont="1" applyFill="1" applyBorder="1" applyAlignment="1">
      <alignment horizontal="right"/>
    </xf>
    <xf numFmtId="166" fontId="4" fillId="4" borderId="0" xfId="0" applyNumberFormat="1" applyFont="1" applyFill="1" applyAlignment="1">
      <alignment horizontal="right"/>
    </xf>
    <xf numFmtId="165" fontId="7" fillId="8" borderId="6" xfId="0" applyNumberFormat="1" applyFont="1" applyFill="1" applyBorder="1" applyAlignment="1">
      <alignment horizontal="right"/>
    </xf>
    <xf numFmtId="165" fontId="7" fillId="8" borderId="4" xfId="0" applyNumberFormat="1" applyFont="1" applyFill="1" applyBorder="1" applyAlignment="1">
      <alignment horizontal="right"/>
    </xf>
    <xf numFmtId="165" fontId="7" fillId="4" borderId="0" xfId="0" applyNumberFormat="1" applyFont="1" applyFill="1" applyAlignment="1">
      <alignment horizontal="right"/>
    </xf>
    <xf numFmtId="166" fontId="4" fillId="7" borderId="0" xfId="0" applyNumberFormat="1" applyFont="1" applyFill="1" applyAlignment="1">
      <alignment horizontal="right"/>
    </xf>
    <xf numFmtId="166" fontId="4" fillId="7" borderId="4" xfId="0" applyNumberFormat="1" applyFont="1" applyFill="1" applyBorder="1" applyAlignment="1">
      <alignment horizontal="right"/>
    </xf>
    <xf numFmtId="165" fontId="7" fillId="7" borderId="0" xfId="0" applyNumberFormat="1" applyFont="1" applyFill="1" applyAlignment="1">
      <alignment horizontal="right"/>
    </xf>
    <xf numFmtId="165" fontId="7" fillId="7" borderId="4" xfId="0" applyNumberFormat="1" applyFont="1" applyFill="1" applyBorder="1" applyAlignment="1">
      <alignment horizontal="right"/>
    </xf>
    <xf numFmtId="0" fontId="12" fillId="0" borderId="0" xfId="0" applyFont="1" applyAlignment="1">
      <alignment horizontal="left"/>
    </xf>
    <xf numFmtId="165" fontId="7" fillId="8" borderId="0" xfId="0" applyNumberFormat="1" applyFont="1" applyFill="1" applyAlignment="1">
      <alignment horizontal="right"/>
    </xf>
    <xf numFmtId="165" fontId="7" fillId="4" borderId="4" xfId="0" applyNumberFormat="1" applyFont="1" applyFill="1" applyBorder="1" applyAlignment="1">
      <alignment horizontal="right"/>
    </xf>
    <xf numFmtId="166" fontId="7" fillId="7" borderId="0" xfId="0" applyNumberFormat="1" applyFont="1" applyFill="1" applyAlignment="1">
      <alignment horizontal="right"/>
    </xf>
    <xf numFmtId="166" fontId="7" fillId="7" borderId="4" xfId="0" applyNumberFormat="1" applyFont="1" applyFill="1" applyBorder="1" applyAlignment="1">
      <alignment horizontal="right"/>
    </xf>
    <xf numFmtId="166" fontId="7" fillId="8" borderId="0" xfId="0" applyNumberFormat="1" applyFont="1" applyFill="1" applyAlignment="1">
      <alignment horizontal="right"/>
    </xf>
    <xf numFmtId="166" fontId="7" fillId="8" borderId="4" xfId="0" applyNumberFormat="1" applyFont="1" applyFill="1" applyBorder="1" applyAlignment="1">
      <alignment horizontal="right"/>
    </xf>
    <xf numFmtId="166" fontId="7" fillId="4" borderId="0" xfId="0" applyNumberFormat="1" applyFont="1" applyFill="1" applyAlignment="1">
      <alignment horizontal="right"/>
    </xf>
    <xf numFmtId="166" fontId="7" fillId="4" borderId="4" xfId="0" applyNumberFormat="1" applyFont="1" applyFill="1" applyBorder="1" applyAlignment="1">
      <alignment horizontal="right"/>
    </xf>
  </cellXfs>
  <cellStyles count="4">
    <cellStyle name="Hiperłącze" xfId="2" builtinId="8"/>
    <cellStyle name="Normalny" xfId="0" builtinId="0"/>
    <cellStyle name="Procentowy" xfId="3" builtinId="5"/>
    <cellStyle name="Walutowy" xfId="1" builtinId="4"/>
  </cellStyles>
  <dxfs count="0"/>
  <tableStyles count="0" defaultTableStyle="TableStyleMedium2" defaultPivotStyle="PivotStyleLight16"/>
  <colors>
    <mruColors>
      <color rgb="FFF9BA2D"/>
      <color rgb="FFACD594"/>
      <color rgb="FFC8E3B7"/>
      <color rgb="FF75B94C"/>
      <color rgb="FFFEE0AE"/>
      <color rgb="FFFED28A"/>
      <color rgb="FF202A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Spin" dx="22" fmlaLink="$H$11" max="50" page="10" val="1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76200</xdr:colOff>
          <xdr:row>10</xdr:row>
          <xdr:rowOff>0</xdr:rowOff>
        </xdr:from>
        <xdr:to>
          <xdr:col>13</xdr:col>
          <xdr:colOff>381000</xdr:colOff>
          <xdr:row>11</xdr:row>
          <xdr:rowOff>19050</xdr:rowOff>
        </xdr:to>
        <xdr:sp macro="" textlink="">
          <xdr:nvSpPr>
            <xdr:cNvPr id="2051" name="Spinner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10</xdr:col>
      <xdr:colOff>552450</xdr:colOff>
      <xdr:row>1</xdr:row>
      <xdr:rowOff>161925</xdr:rowOff>
    </xdr:from>
    <xdr:to>
      <xdr:col>13</xdr:col>
      <xdr:colOff>114300</xdr:colOff>
      <xdr:row>4</xdr:row>
      <xdr:rowOff>37444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00975" y="342900"/>
          <a:ext cx="1390650" cy="542269"/>
        </a:xfrm>
        <a:prstGeom prst="rect">
          <a:avLst/>
        </a:prstGeom>
      </xdr:spPr>
    </xdr:pic>
    <xdr:clientData/>
  </xdr:twoCellAnchor>
  <xdr:twoCellAnchor editAs="oneCell">
    <xdr:from>
      <xdr:col>8</xdr:col>
      <xdr:colOff>466725</xdr:colOff>
      <xdr:row>2</xdr:row>
      <xdr:rowOff>13058</xdr:rowOff>
    </xdr:from>
    <xdr:to>
      <xdr:col>10</xdr:col>
      <xdr:colOff>542925</xdr:colOff>
      <xdr:row>4</xdr:row>
      <xdr:rowOff>29750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375008"/>
          <a:ext cx="1266825" cy="5024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1"/>
  <dimension ref="B3:O29"/>
  <sheetViews>
    <sheetView showGridLines="0" tabSelected="1" workbookViewId="0">
      <selection activeCell="Q13" sqref="Q13"/>
    </sheetView>
  </sheetViews>
  <sheetFormatPr defaultRowHeight="14.25" outlineLevelRow="1"/>
  <cols>
    <col min="1" max="3" width="9.140625" style="2"/>
    <col min="4" max="4" width="13.42578125" style="2" bestFit="1" customWidth="1"/>
    <col min="5" max="5" width="9.140625" style="2"/>
    <col min="6" max="6" width="26.140625" style="2" customWidth="1"/>
    <col min="7" max="7" width="4" style="2" customWidth="1"/>
    <col min="8" max="8" width="10.7109375" style="2" customWidth="1"/>
    <col min="9" max="9" width="8.7109375" style="2" customWidth="1"/>
    <col min="10" max="16384" width="9.140625" style="2"/>
  </cols>
  <sheetData>
    <row r="3" spans="2:15" ht="23.25">
      <c r="B3" s="1" t="s">
        <v>0</v>
      </c>
    </row>
    <row r="4" spans="2:15" ht="15">
      <c r="B4" s="3" t="s">
        <v>1</v>
      </c>
    </row>
    <row r="7" spans="2:15">
      <c r="B7" s="14" t="s">
        <v>2</v>
      </c>
      <c r="C7" s="14"/>
      <c r="D7" s="14"/>
      <c r="E7" s="14"/>
      <c r="F7" s="14"/>
      <c r="H7" s="19">
        <v>44000</v>
      </c>
      <c r="I7" s="19"/>
      <c r="L7" s="9"/>
      <c r="M7" s="9"/>
      <c r="N7" s="9"/>
      <c r="O7" s="9"/>
    </row>
    <row r="8" spans="2:15" ht="15" outlineLevel="1">
      <c r="B8" s="14" t="s">
        <v>15</v>
      </c>
      <c r="C8" s="14"/>
      <c r="D8" s="14"/>
      <c r="E8" s="14"/>
      <c r="F8" s="14"/>
      <c r="H8" s="20">
        <v>1.5</v>
      </c>
      <c r="I8" s="20"/>
      <c r="L8" s="9"/>
      <c r="M8" s="8">
        <v>15</v>
      </c>
      <c r="O8" s="9"/>
    </row>
    <row r="9" spans="2:15" outlineLevel="1">
      <c r="B9" s="6"/>
      <c r="C9" s="7"/>
      <c r="D9" s="7"/>
      <c r="E9" s="7"/>
      <c r="F9" s="7"/>
      <c r="L9" s="9"/>
      <c r="M9" s="9"/>
      <c r="N9" s="9"/>
      <c r="O9" s="9"/>
    </row>
    <row r="10" spans="2:15" ht="15" outlineLevel="1">
      <c r="B10" s="15" t="s">
        <v>7</v>
      </c>
      <c r="C10" s="15"/>
      <c r="D10" s="15"/>
      <c r="E10" s="15"/>
      <c r="F10" s="15"/>
    </row>
    <row r="11" spans="2:15" outlineLevel="1">
      <c r="B11" s="14" t="s">
        <v>13</v>
      </c>
      <c r="C11" s="14"/>
      <c r="D11" s="14"/>
      <c r="E11" s="14"/>
      <c r="F11" s="14"/>
      <c r="H11" s="25">
        <v>10</v>
      </c>
      <c r="I11" s="25"/>
      <c r="J11" s="25"/>
      <c r="K11" s="25"/>
      <c r="L11" s="25"/>
      <c r="M11" s="25"/>
    </row>
    <row r="12" spans="2:15" outlineLevel="1">
      <c r="B12" s="14" t="s">
        <v>3</v>
      </c>
      <c r="C12" s="14"/>
      <c r="D12" s="14"/>
      <c r="E12" s="14"/>
      <c r="F12" s="14"/>
      <c r="H12" s="23">
        <v>0.25</v>
      </c>
      <c r="I12" s="24"/>
      <c r="J12" s="26">
        <v>0.38</v>
      </c>
      <c r="K12" s="27"/>
      <c r="L12" s="28">
        <v>0.5</v>
      </c>
      <c r="M12" s="28"/>
    </row>
    <row r="13" spans="2:15" outlineLevel="1">
      <c r="B13" s="14" t="s">
        <v>8</v>
      </c>
      <c r="C13" s="14"/>
      <c r="D13" s="14"/>
      <c r="E13" s="14"/>
      <c r="F13" s="14"/>
      <c r="H13" s="21">
        <f>H11*(1+H12)</f>
        <v>12.5</v>
      </c>
      <c r="I13" s="22"/>
      <c r="J13" s="16">
        <f>H11*(1+J12)</f>
        <v>13.799999999999999</v>
      </c>
      <c r="K13" s="17"/>
      <c r="L13" s="18">
        <f>H11*(1+L12)</f>
        <v>15</v>
      </c>
      <c r="M13" s="18"/>
    </row>
    <row r="14" spans="2:15" outlineLevel="1">
      <c r="B14" s="14" t="s">
        <v>9</v>
      </c>
      <c r="C14" s="14"/>
      <c r="D14" s="14"/>
      <c r="E14" s="14"/>
      <c r="F14" s="14"/>
      <c r="H14" s="37">
        <f>H8*(H13-H11)*1000</f>
        <v>3750</v>
      </c>
      <c r="I14" s="38"/>
      <c r="J14" s="31">
        <f>H8*(J13-H11)*1000</f>
        <v>5699.9999999999982</v>
      </c>
      <c r="K14" s="32"/>
      <c r="L14" s="33">
        <f>H8*(L13-H11)*1000</f>
        <v>7500</v>
      </c>
      <c r="M14" s="33"/>
    </row>
    <row r="15" spans="2:15" ht="15" outlineLevel="1">
      <c r="B15" s="6" t="s">
        <v>4</v>
      </c>
      <c r="C15" s="6"/>
      <c r="D15" s="6"/>
      <c r="E15" s="6"/>
      <c r="F15" s="6"/>
      <c r="H15" s="39">
        <f>H7/H14</f>
        <v>11.733333333333333</v>
      </c>
      <c r="I15" s="40"/>
      <c r="J15" s="34">
        <f>H7/J14</f>
        <v>7.7192982456140378</v>
      </c>
      <c r="K15" s="35"/>
      <c r="L15" s="36">
        <f>H7/L14</f>
        <v>5.8666666666666663</v>
      </c>
      <c r="M15" s="36"/>
    </row>
    <row r="16" spans="2:15">
      <c r="B16" s="6"/>
      <c r="C16" s="6"/>
      <c r="D16" s="6"/>
      <c r="E16" s="6"/>
      <c r="F16" s="6"/>
      <c r="H16" s="13"/>
      <c r="I16" s="13"/>
      <c r="J16" s="13"/>
      <c r="K16" s="13"/>
      <c r="L16" s="13"/>
      <c r="M16" s="13"/>
    </row>
    <row r="17" spans="2:13" outlineLevel="1">
      <c r="B17" s="6" t="s">
        <v>5</v>
      </c>
      <c r="C17" s="6"/>
      <c r="D17" s="6"/>
      <c r="E17" s="6"/>
      <c r="F17" s="6"/>
      <c r="H17" s="29">
        <v>15000</v>
      </c>
      <c r="I17" s="29"/>
      <c r="J17" s="29"/>
      <c r="K17" s="29"/>
      <c r="L17" s="29"/>
      <c r="M17" s="29"/>
    </row>
    <row r="18" spans="2:13" outlineLevel="1">
      <c r="B18" s="2" t="s">
        <v>12</v>
      </c>
      <c r="H18" s="30">
        <f>H7-H17</f>
        <v>29000</v>
      </c>
      <c r="I18" s="30"/>
      <c r="J18" s="30"/>
      <c r="K18" s="30"/>
      <c r="L18" s="30"/>
      <c r="M18" s="30"/>
    </row>
    <row r="19" spans="2:13" ht="15" outlineLevel="1">
      <c r="B19" s="2" t="s">
        <v>6</v>
      </c>
      <c r="H19" s="39">
        <f>H18/H14</f>
        <v>7.7333333333333334</v>
      </c>
      <c r="I19" s="40"/>
      <c r="J19" s="42">
        <f>H18/J14</f>
        <v>5.0877192982456156</v>
      </c>
      <c r="K19" s="35"/>
      <c r="L19" s="36">
        <f>H18/L14</f>
        <v>3.8666666666666667</v>
      </c>
      <c r="M19" s="43"/>
    </row>
    <row r="20" spans="2:13">
      <c r="H20" s="13"/>
      <c r="I20" s="13"/>
      <c r="J20" s="13"/>
      <c r="K20" s="13"/>
      <c r="L20" s="13"/>
      <c r="M20" s="13"/>
    </row>
    <row r="21" spans="2:13" ht="15" outlineLevel="1">
      <c r="B21" s="6" t="s">
        <v>11</v>
      </c>
      <c r="C21" s="6"/>
      <c r="D21" s="6"/>
      <c r="E21" s="6"/>
      <c r="F21" s="6"/>
      <c r="H21" s="44">
        <f>H14*40</f>
        <v>150000</v>
      </c>
      <c r="I21" s="45"/>
      <c r="J21" s="46">
        <f t="shared" ref="J21" si="0">J14*40</f>
        <v>227999.99999999994</v>
      </c>
      <c r="K21" s="47"/>
      <c r="L21" s="48">
        <f t="shared" ref="L21" si="1">L14*40</f>
        <v>300000</v>
      </c>
      <c r="M21" s="49"/>
    </row>
    <row r="22" spans="2:13">
      <c r="B22" s="4"/>
    </row>
    <row r="23" spans="2:13">
      <c r="B23" s="10" t="s">
        <v>14</v>
      </c>
      <c r="C23" s="11"/>
      <c r="D23" s="11"/>
      <c r="E23" s="11"/>
      <c r="F23" s="11"/>
      <c r="G23" s="11"/>
      <c r="H23" s="11"/>
      <c r="I23" s="11"/>
      <c r="J23" s="11"/>
      <c r="K23" s="11"/>
    </row>
    <row r="24" spans="2:13">
      <c r="B24" s="41" t="s">
        <v>10</v>
      </c>
      <c r="C24" s="41"/>
      <c r="D24" s="41"/>
      <c r="E24" s="41"/>
      <c r="F24" s="41"/>
      <c r="G24" s="41"/>
      <c r="H24" s="41"/>
      <c r="I24" s="41"/>
      <c r="J24" s="41"/>
      <c r="K24" s="41"/>
    </row>
    <row r="26" spans="2:13" ht="15">
      <c r="H26" s="3"/>
    </row>
    <row r="27" spans="2:13">
      <c r="H27" s="4"/>
    </row>
    <row r="28" spans="2:13">
      <c r="H28" s="12"/>
    </row>
    <row r="29" spans="2:13">
      <c r="H29" s="5"/>
    </row>
  </sheetData>
  <mergeCells count="31">
    <mergeCell ref="B24:K24"/>
    <mergeCell ref="H19:I19"/>
    <mergeCell ref="J19:K19"/>
    <mergeCell ref="L19:M19"/>
    <mergeCell ref="H21:I21"/>
    <mergeCell ref="J21:K21"/>
    <mergeCell ref="L21:M21"/>
    <mergeCell ref="H17:M17"/>
    <mergeCell ref="H18:M18"/>
    <mergeCell ref="B11:F11"/>
    <mergeCell ref="B12:F12"/>
    <mergeCell ref="B13:F13"/>
    <mergeCell ref="B14:F14"/>
    <mergeCell ref="J14:K14"/>
    <mergeCell ref="L14:M14"/>
    <mergeCell ref="J15:K15"/>
    <mergeCell ref="L15:M15"/>
    <mergeCell ref="H14:I14"/>
    <mergeCell ref="H15:I15"/>
    <mergeCell ref="B7:F7"/>
    <mergeCell ref="B8:F8"/>
    <mergeCell ref="B10:F10"/>
    <mergeCell ref="J13:K13"/>
    <mergeCell ref="L13:M13"/>
    <mergeCell ref="H7:I7"/>
    <mergeCell ref="H8:I8"/>
    <mergeCell ref="H13:I13"/>
    <mergeCell ref="H12:I12"/>
    <mergeCell ref="H11:M11"/>
    <mergeCell ref="J12:K12"/>
    <mergeCell ref="L12:M12"/>
  </mergeCells>
  <pageMargins left="0.7" right="0.7" top="0.75" bottom="0.75" header="0.3" footer="0.3"/>
  <pageSetup paperSize="9" orientation="portrait" horizontalDpi="203" verticalDpi="20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1" r:id="rId4" name="Spinner 3">
              <controlPr defaultSize="0" autoPict="0">
                <anchor moveWithCells="1" sizeWithCells="1">
                  <from>
                    <xdr:col>13</xdr:col>
                    <xdr:colOff>76200</xdr:colOff>
                    <xdr:row>10</xdr:row>
                    <xdr:rowOff>0</xdr:rowOff>
                  </from>
                  <to>
                    <xdr:col>13</xdr:col>
                    <xdr:colOff>381000</xdr:colOff>
                    <xdr:row>11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WEEKS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Narkiewicz</dc:creator>
  <cp:lastModifiedBy>Monika</cp:lastModifiedBy>
  <dcterms:created xsi:type="dcterms:W3CDTF">2021-06-07T13:05:41Z</dcterms:created>
  <dcterms:modified xsi:type="dcterms:W3CDTF">2024-12-23T12:20:49Z</dcterms:modified>
</cp:coreProperties>
</file>