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720"/>
  </bookViews>
  <sheets>
    <sheet name="WEEKS" sheetId="2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" l="1"/>
  <c r="H8" i="2"/>
  <c r="H20" i="2"/>
  <c r="L15" i="2"/>
  <c r="J15" i="2"/>
  <c r="H15" i="2"/>
  <c r="J16" i="2"/>
  <c r="J23" i="2"/>
  <c r="H16" i="2"/>
  <c r="H23" i="2"/>
  <c r="L16" i="2"/>
  <c r="L23" i="2"/>
  <c r="J17" i="2"/>
  <c r="J21" i="2"/>
  <c r="L17" i="2"/>
  <c r="L21" i="2"/>
  <c r="H17" i="2"/>
  <c r="H21" i="2"/>
</calcChain>
</file>

<file path=xl/sharedStrings.xml><?xml version="1.0" encoding="utf-8"?>
<sst xmlns="http://schemas.openxmlformats.org/spreadsheetml/2006/main" count="19" uniqueCount="19">
  <si>
    <t>SPARK-T1</t>
  </si>
  <si>
    <t>CENA SPARK-T1</t>
  </si>
  <si>
    <t>PRZEWIDYWANY WZROST PRODUKTYWNOŚCI</t>
  </si>
  <si>
    <t>PRZEWIDYWANA DŁ. WDMUCHIWANYCH KABLI NA TYDZ.</t>
  </si>
  <si>
    <t>DODATKOWY TYGODNIOWY ZYSK</t>
  </si>
  <si>
    <t>PUNKT RENTOWNOŚCI</t>
  </si>
  <si>
    <t>KOSZT STANDARDOWEGO M17A Z PRZYCZEPĄ KABLOWĄ</t>
  </si>
  <si>
    <t>RÓŻNICA KOSZTÓW</t>
  </si>
  <si>
    <t>PUNKT RENTOWNOŚCI DLA RÓŻNICY KOSZTÓW</t>
  </si>
  <si>
    <t>POTENCJALNY WPŁYW NA ROCZNY ZYSK (40 TYG.)</t>
  </si>
  <si>
    <t>KALKULATOR INWESTYCJI</t>
  </si>
  <si>
    <t>WSZYSTKIE KWOTY SĄ KWOTAMI NETTO. NIE ZAWIERAJĄ KOSZTÓW DOSTAWY.</t>
  </si>
  <si>
    <t>KONFIGURACJA URZĄDZENIA: PRZYCZEPA + KAESER M17A + MECHANIZM AUTOMATYCZNEGO ZAŁADUNKU</t>
  </si>
  <si>
    <r>
      <t xml:space="preserve">PROGNOZOWANE ZYSKI </t>
    </r>
    <r>
      <rPr>
        <b/>
        <u/>
        <sz val="11"/>
        <color rgb="FF202A45"/>
        <rFont val="Sora"/>
        <charset val="238"/>
      </rPr>
      <t>NA TYDZIEŃ</t>
    </r>
  </si>
  <si>
    <r>
      <t>KOSZT WDMUCHIWANIA 1M KABLA (</t>
    </r>
    <r>
      <rPr>
        <b/>
        <sz val="11"/>
        <color rgb="FF202A45"/>
        <rFont val="Sora"/>
        <charset val="238"/>
      </rPr>
      <t>EUROPA ZACHODNIA</t>
    </r>
    <r>
      <rPr>
        <sz val="11"/>
        <color rgb="FF202A45"/>
        <rFont val="Sora"/>
        <charset val="238"/>
      </rPr>
      <t>)</t>
    </r>
  </si>
  <si>
    <t>Aktualny kurs €:</t>
  </si>
  <si>
    <t>AKTUALNA DŁUGOŚĆ WDMUCHIWANYCH KABLI NA TYDZIEŃ</t>
  </si>
  <si>
    <t>CENA SPARK-T1 W PLN</t>
  </si>
  <si>
    <r>
      <t>KOSZT WDMUCHIWANIA 1M KABLA W PLN (</t>
    </r>
    <r>
      <rPr>
        <b/>
        <sz val="11"/>
        <color rgb="FF202A45"/>
        <rFont val="Sora"/>
        <charset val="238"/>
      </rPr>
      <t>EUROPA ZACHODNIA</t>
    </r>
    <r>
      <rPr>
        <sz val="11"/>
        <color rgb="FF202A45"/>
        <rFont val="Sora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</si>
</sst>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#,##0\ &quot;zł&quot;;\-#,##0\ &quot;zł&quot;"/>
    <numFmt numFmtId="44" formatCode="_-* #,##0.00\ &quot;zł&quot;_-;\-* #,##0.00\ &quot;zł&quot;_-;_-* &quot;-&quot;??\ &quot;zł&quot;_-;_-@_-"/>
    <numFmt numFmtId="164" formatCode="#&quot; km&quot;"/>
    <numFmt numFmtId="165" formatCode="#,##0.00\ &quot;zł&quot;"/>
    <numFmt numFmtId="166" formatCode="#,##0\ &quot;zł&quot;"/>
    <numFmt numFmtId="167" formatCode="#&quot; tyg.&quot;"/>
    <numFmt numFmtId="168" formatCode="#,##0\ [$€-1]"/>
    <numFmt numFmtId="169" formatCode="#,##0.00\ [$€-1]"/>
  </numFmts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8"/>
      <color rgb="FF202A45"/>
      <name val="Sora"/>
      <charset val="238"/>
    </font>
    <font>
      <sz val="11"/>
      <color theme="1"/>
      <name val="Sora"/>
      <charset val="238"/>
    </font>
    <font>
      <b/>
      <sz val="11"/>
      <color rgb="FF202A45"/>
      <name val="Sora"/>
      <charset val="238"/>
    </font>
    <font>
      <sz val="11"/>
      <color rgb="FF202A45"/>
      <name val="Sora"/>
      <charset val="238"/>
    </font>
    <font>
      <b/>
      <sz val="11"/>
      <color theme="1"/>
      <name val="Sora"/>
      <charset val="238"/>
    </font>
    <font>
      <sz val="11"/>
      <color theme="0"/>
      <name val="Sora"/>
      <charset val="238"/>
    </font>
    <font>
      <sz val="11"/>
      <name val="Sora"/>
      <charset val="238"/>
    </font>
    <font>
      <b/>
      <u/>
      <sz val="11"/>
      <color rgb="FF202A45"/>
      <name val="Sora"/>
      <charset val="238"/>
    </font>
    <font>
      <sz val="8"/>
      <color rgb="FF202A45"/>
      <name val="Sora"/>
      <charset val="238"/>
    </font>
    <font>
      <sz val="8"/>
      <color theme="1"/>
      <name val="Sora"/>
      <charset val="238"/>
    </font>
    <font>
      <u/>
      <sz val="11"/>
      <color rgb="FFF9BA2D"/>
      <name val="Sora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9BA2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5B94C"/>
        <bgColor indexed="64"/>
      </patternFill>
    </fill>
    <fill>
      <patternFill patternType="solid">
        <fgColor rgb="FFFED28A"/>
        <bgColor indexed="64"/>
      </patternFill>
    </fill>
    <fill>
      <patternFill patternType="solid">
        <fgColor rgb="FFFEE0AE"/>
        <bgColor indexed="64"/>
      </patternFill>
    </fill>
    <fill>
      <patternFill patternType="solid">
        <fgColor rgb="FFC8E3B7"/>
        <bgColor indexed="64"/>
      </patternFill>
    </fill>
    <fill>
      <patternFill patternType="solid">
        <fgColor rgb="FFACD594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49" fontId="6" fillId="0" borderId="0" xfId="0" applyNumberFormat="1" applyFont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13" fillId="0" borderId="0" xfId="2" applyFont="1"/>
    <xf numFmtId="0" fontId="4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9" fillId="3" borderId="0" xfId="0" applyFont="1" applyFill="1" applyAlignment="1">
      <alignment horizont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4" fillId="5" borderId="6" xfId="1" applyNumberFormat="1" applyFont="1" applyFill="1" applyBorder="1" applyAlignment="1">
      <alignment horizontal="right" vertical="center"/>
    </xf>
    <xf numFmtId="164" fontId="4" fillId="5" borderId="4" xfId="1" applyNumberFormat="1" applyFont="1" applyFill="1" applyBorder="1" applyAlignment="1">
      <alignment horizontal="right" vertical="center"/>
    </xf>
    <xf numFmtId="164" fontId="4" fillId="2" borderId="0" xfId="1" applyNumberFormat="1" applyFont="1" applyFill="1" applyBorder="1" applyAlignment="1">
      <alignment horizontal="right" vertical="center"/>
    </xf>
    <xf numFmtId="166" fontId="4" fillId="2" borderId="0" xfId="1" applyNumberFormat="1" applyFont="1" applyFill="1" applyBorder="1" applyAlignment="1">
      <alignment horizontal="right" vertical="center"/>
    </xf>
    <xf numFmtId="165" fontId="4" fillId="2" borderId="0" xfId="1" applyNumberFormat="1" applyFont="1" applyFill="1" applyBorder="1" applyAlignment="1">
      <alignment horizontal="right"/>
    </xf>
    <xf numFmtId="164" fontId="4" fillId="6" borderId="0" xfId="1" applyNumberFormat="1" applyFont="1" applyFill="1" applyBorder="1" applyAlignment="1">
      <alignment horizontal="right" vertical="center"/>
    </xf>
    <xf numFmtId="164" fontId="4" fillId="6" borderId="4" xfId="1" applyNumberFormat="1" applyFont="1" applyFill="1" applyBorder="1" applyAlignment="1">
      <alignment horizontal="right" vertical="center"/>
    </xf>
    <xf numFmtId="9" fontId="4" fillId="6" borderId="3" xfId="3" applyFont="1" applyFill="1" applyBorder="1" applyAlignment="1">
      <alignment horizontal="right" vertical="center"/>
    </xf>
    <xf numFmtId="9" fontId="4" fillId="6" borderId="2" xfId="3" applyFont="1" applyFill="1" applyBorder="1" applyAlignment="1">
      <alignment horizontal="right" vertical="center"/>
    </xf>
    <xf numFmtId="164" fontId="4" fillId="3" borderId="1" xfId="1" applyNumberFormat="1" applyFont="1" applyFill="1" applyBorder="1" applyAlignment="1">
      <alignment horizontal="right"/>
    </xf>
    <xf numFmtId="9" fontId="4" fillId="5" borderId="5" xfId="3" applyFont="1" applyFill="1" applyBorder="1" applyAlignment="1">
      <alignment horizontal="right" vertical="center"/>
    </xf>
    <xf numFmtId="9" fontId="4" fillId="5" borderId="2" xfId="3" applyFont="1" applyFill="1" applyBorder="1" applyAlignment="1">
      <alignment horizontal="right" vertical="center"/>
    </xf>
    <xf numFmtId="9" fontId="4" fillId="2" borderId="0" xfId="3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169" fontId="4" fillId="9" borderId="0" xfId="0" applyNumberFormat="1" applyFont="1" applyFill="1" applyAlignment="1">
      <alignment horizontal="right"/>
    </xf>
    <xf numFmtId="166" fontId="4" fillId="8" borderId="6" xfId="0" applyNumberFormat="1" applyFont="1" applyFill="1" applyBorder="1" applyAlignment="1">
      <alignment horizontal="right"/>
    </xf>
    <xf numFmtId="166" fontId="4" fillId="8" borderId="4" xfId="0" applyNumberFormat="1" applyFont="1" applyFill="1" applyBorder="1" applyAlignment="1">
      <alignment horizontal="right"/>
    </xf>
    <xf numFmtId="166" fontId="4" fillId="4" borderId="0" xfId="0" applyNumberFormat="1" applyFont="1" applyFill="1" applyAlignment="1">
      <alignment horizontal="right"/>
    </xf>
    <xf numFmtId="167" fontId="7" fillId="8" borderId="6" xfId="0" applyNumberFormat="1" applyFont="1" applyFill="1" applyBorder="1" applyAlignment="1">
      <alignment horizontal="right"/>
    </xf>
    <xf numFmtId="167" fontId="7" fillId="8" borderId="4" xfId="0" applyNumberFormat="1" applyFont="1" applyFill="1" applyBorder="1" applyAlignment="1">
      <alignment horizontal="right"/>
    </xf>
    <xf numFmtId="167" fontId="7" fillId="4" borderId="0" xfId="0" applyNumberFormat="1" applyFont="1" applyFill="1" applyAlignment="1">
      <alignment horizontal="right"/>
    </xf>
    <xf numFmtId="166" fontId="4" fillId="7" borderId="0" xfId="0" applyNumberFormat="1" applyFont="1" applyFill="1" applyAlignment="1">
      <alignment horizontal="right"/>
    </xf>
    <xf numFmtId="166" fontId="4" fillId="7" borderId="4" xfId="0" applyNumberFormat="1" applyFont="1" applyFill="1" applyBorder="1" applyAlignment="1">
      <alignment horizontal="right"/>
    </xf>
    <xf numFmtId="167" fontId="7" fillId="7" borderId="0" xfId="0" applyNumberFormat="1" applyFont="1" applyFill="1" applyAlignment="1">
      <alignment horizontal="right"/>
    </xf>
    <xf numFmtId="167" fontId="7" fillId="7" borderId="4" xfId="0" applyNumberFormat="1" applyFont="1" applyFill="1" applyBorder="1" applyAlignment="1">
      <alignment horizontal="right"/>
    </xf>
    <xf numFmtId="168" fontId="4" fillId="9" borderId="0" xfId="0" applyNumberFormat="1" applyFont="1" applyFill="1" applyAlignment="1">
      <alignment horizontal="right"/>
    </xf>
    <xf numFmtId="0" fontId="12" fillId="0" borderId="0" xfId="0" applyFont="1" applyAlignment="1">
      <alignment horizontal="left"/>
    </xf>
    <xf numFmtId="167" fontId="7" fillId="8" borderId="0" xfId="0" applyNumberFormat="1" applyFont="1" applyFill="1" applyAlignment="1">
      <alignment horizontal="right"/>
    </xf>
    <xf numFmtId="167" fontId="7" fillId="4" borderId="4" xfId="0" applyNumberFormat="1" applyFont="1" applyFill="1" applyBorder="1" applyAlignment="1">
      <alignment horizontal="right"/>
    </xf>
    <xf numFmtId="166" fontId="7" fillId="7" borderId="0" xfId="0" applyNumberFormat="1" applyFont="1" applyFill="1" applyAlignment="1">
      <alignment horizontal="right"/>
    </xf>
    <xf numFmtId="166" fontId="7" fillId="7" borderId="4" xfId="0" applyNumberFormat="1" applyFont="1" applyFill="1" applyBorder="1" applyAlignment="1">
      <alignment horizontal="right"/>
    </xf>
    <xf numFmtId="166" fontId="7" fillId="8" borderId="0" xfId="0" applyNumberFormat="1" applyFont="1" applyFill="1" applyAlignment="1">
      <alignment horizontal="right"/>
    </xf>
    <xf numFmtId="166" fontId="7" fillId="8" borderId="4" xfId="0" applyNumberFormat="1" applyFont="1" applyFill="1" applyBorder="1" applyAlignment="1">
      <alignment horizontal="right"/>
    </xf>
    <xf numFmtId="166" fontId="7" fillId="4" borderId="0" xfId="0" applyNumberFormat="1" applyFont="1" applyFill="1" applyAlignment="1">
      <alignment horizontal="right"/>
    </xf>
    <xf numFmtId="166" fontId="7" fillId="4" borderId="4" xfId="0" applyNumberFormat="1" applyFont="1" applyFill="1" applyBorder="1" applyAlignment="1">
      <alignment horizontal="right"/>
    </xf>
    <xf numFmtId="5" fontId="4" fillId="3" borderId="0" xfId="1" applyNumberFormat="1" applyFont="1" applyFill="1" applyBorder="1" applyAlignment="1">
      <alignment horizontal="right"/>
    </xf>
    <xf numFmtId="5" fontId="4" fillId="3" borderId="1" xfId="1" applyNumberFormat="1" applyFont="1" applyFill="1" applyBorder="1" applyAlignment="1">
      <alignment horizontal="right"/>
    </xf>
  </cellXfs>
  <cellStyles count="4">
    <cellStyle name="Hiperłącze" xfId="2" builtinId="8"/>
    <cellStyle name="Normalny" xfId="0" builtinId="0"/>
    <cellStyle name="Procentowy" xfId="3" builtinId="5"/>
    <cellStyle name="Walutowy" xfId="1" builtinId="4"/>
  </cellStyles>
  <dxfs count="0"/>
  <tableStyles count="0" defaultTableStyle="TableStyleMedium2" defaultPivotStyle="PivotStyleLight16"/>
  <colors>
    <mruColors>
      <color rgb="FFF9BA2D"/>
      <color rgb="FFACD594"/>
      <color rgb="FFC8E3B7"/>
      <color rgb="FF75B94C"/>
      <color rgb="FFFEE0AE"/>
      <color rgb="FFFED28A"/>
      <color rgb="FF202A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22" fmlaLink="$H$13" max="50" page="10" val="2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561975</xdr:colOff>
      <xdr:row>1</xdr:row>
      <xdr:rowOff>177442</xdr:rowOff>
    </xdr:from>
    <xdr:to>
      <xdr:col>13</xdr:col>
      <xdr:colOff>123825</xdr:colOff>
      <xdr:row>4</xdr:row>
      <xdr:rowOff>52961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0" y="358417"/>
          <a:ext cx="1390650" cy="54226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76200</xdr:colOff>
          <xdr:row>12</xdr:row>
          <xdr:rowOff>0</xdr:rowOff>
        </xdr:from>
        <xdr:to>
          <xdr:col>13</xdr:col>
          <xdr:colOff>381000</xdr:colOff>
          <xdr:row>13</xdr:row>
          <xdr:rowOff>19050</xdr:rowOff>
        </xdr:to>
        <xdr:sp macro="" textlink="">
          <xdr:nvSpPr>
            <xdr:cNvPr id="2051" name="Spinner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476250</xdr:colOff>
      <xdr:row>2</xdr:row>
      <xdr:rowOff>28575</xdr:rowOff>
    </xdr:from>
    <xdr:to>
      <xdr:col>10</xdr:col>
      <xdr:colOff>552450</xdr:colOff>
      <xdr:row>4</xdr:row>
      <xdr:rowOff>45267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3650" y="390525"/>
          <a:ext cx="1266825" cy="5024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B3:O31"/>
  <sheetViews>
    <sheetView showGridLines="0" tabSelected="1" workbookViewId="0">
      <selection activeCell="Q20" sqref="Q20"/>
    </sheetView>
  </sheetViews>
  <sheetFormatPr defaultRowHeight="14.25" outlineLevelRow="1"/>
  <cols>
    <col min="1" max="3" width="9.140625" style="2"/>
    <col min="4" max="4" width="13.42578125" style="2" bestFit="1" customWidth="1"/>
    <col min="5" max="5" width="9.140625" style="2"/>
    <col min="6" max="6" width="25.42578125" style="2" customWidth="1"/>
    <col min="7" max="7" width="4.5703125" style="2" customWidth="1"/>
    <col min="8" max="8" width="10.7109375" style="2" customWidth="1"/>
    <col min="9" max="9" width="8.7109375" style="2" customWidth="1"/>
    <col min="10" max="16384" width="9.140625" style="2"/>
  </cols>
  <sheetData>
    <row r="3" spans="2:15" ht="23.25">
      <c r="B3" s="1" t="s">
        <v>10</v>
      </c>
    </row>
    <row r="4" spans="2:15" ht="15">
      <c r="B4" s="3" t="s">
        <v>0</v>
      </c>
    </row>
    <row r="7" spans="2:15">
      <c r="B7" s="18" t="s">
        <v>1</v>
      </c>
      <c r="C7" s="18"/>
      <c r="D7" s="18"/>
      <c r="E7" s="18"/>
      <c r="F7" s="18"/>
      <c r="H7" s="45">
        <v>44000</v>
      </c>
      <c r="I7" s="45"/>
      <c r="K7" s="33" t="s">
        <v>15</v>
      </c>
      <c r="L7" s="33"/>
      <c r="M7" s="15">
        <v>4.2699999999999996</v>
      </c>
    </row>
    <row r="8" spans="2:15">
      <c r="B8" s="18" t="s">
        <v>17</v>
      </c>
      <c r="C8" s="18"/>
      <c r="D8" s="18"/>
      <c r="E8" s="18"/>
      <c r="F8" s="18"/>
      <c r="H8" s="23">
        <f>H7*M7</f>
        <v>187879.99999999997</v>
      </c>
      <c r="I8" s="23"/>
      <c r="J8" s="14">
        <v>49000</v>
      </c>
      <c r="K8" s="33"/>
      <c r="L8" s="33"/>
      <c r="M8" s="17"/>
      <c r="N8" s="9"/>
      <c r="O8" s="9"/>
    </row>
    <row r="9" spans="2:15" ht="15">
      <c r="B9" s="18" t="s">
        <v>14</v>
      </c>
      <c r="C9" s="18"/>
      <c r="D9" s="18"/>
      <c r="E9" s="18"/>
      <c r="F9" s="18"/>
      <c r="H9" s="34">
        <v>1.5</v>
      </c>
      <c r="I9" s="34"/>
      <c r="J9" s="14"/>
      <c r="K9" s="16"/>
      <c r="L9" s="16"/>
      <c r="M9" s="17"/>
      <c r="N9" s="9"/>
      <c r="O9" s="9"/>
    </row>
    <row r="10" spans="2:15" ht="15" outlineLevel="1">
      <c r="B10" s="18" t="s">
        <v>18</v>
      </c>
      <c r="C10" s="18"/>
      <c r="D10" s="18"/>
      <c r="E10" s="18"/>
      <c r="F10" s="18"/>
      <c r="H10" s="24">
        <f>H9*M7</f>
        <v>6.4049999999999994</v>
      </c>
      <c r="I10" s="24"/>
      <c r="L10" s="9"/>
      <c r="M10" s="8">
        <v>15</v>
      </c>
      <c r="O10" s="9"/>
    </row>
    <row r="11" spans="2:15" outlineLevel="1">
      <c r="B11" s="6"/>
      <c r="C11" s="7"/>
      <c r="D11" s="7"/>
      <c r="E11" s="7"/>
      <c r="F11" s="7"/>
      <c r="L11" s="9"/>
      <c r="M11" s="9"/>
      <c r="N11" s="9"/>
      <c r="O11" s="9"/>
    </row>
    <row r="12" spans="2:15" ht="15" outlineLevel="1">
      <c r="B12" s="19" t="s">
        <v>13</v>
      </c>
      <c r="C12" s="19"/>
      <c r="D12" s="19"/>
      <c r="E12" s="19"/>
      <c r="F12" s="19"/>
    </row>
    <row r="13" spans="2:15" outlineLevel="1">
      <c r="B13" s="18" t="s">
        <v>16</v>
      </c>
      <c r="C13" s="18"/>
      <c r="D13" s="18"/>
      <c r="E13" s="18"/>
      <c r="F13" s="18"/>
      <c r="H13" s="29">
        <v>20</v>
      </c>
      <c r="I13" s="29"/>
      <c r="J13" s="29"/>
      <c r="K13" s="29"/>
      <c r="L13" s="29"/>
      <c r="M13" s="29"/>
    </row>
    <row r="14" spans="2:15" outlineLevel="1">
      <c r="B14" s="18" t="s">
        <v>2</v>
      </c>
      <c r="C14" s="18"/>
      <c r="D14" s="18"/>
      <c r="E14" s="18"/>
      <c r="F14" s="18"/>
      <c r="H14" s="27">
        <v>0.25</v>
      </c>
      <c r="I14" s="28"/>
      <c r="J14" s="30">
        <v>0.38</v>
      </c>
      <c r="K14" s="31"/>
      <c r="L14" s="32">
        <v>0.5</v>
      </c>
      <c r="M14" s="32"/>
    </row>
    <row r="15" spans="2:15" outlineLevel="1">
      <c r="B15" s="18" t="s">
        <v>3</v>
      </c>
      <c r="C15" s="18"/>
      <c r="D15" s="18"/>
      <c r="E15" s="18"/>
      <c r="F15" s="18"/>
      <c r="H15" s="25">
        <f>H13*(1+H14)</f>
        <v>25</v>
      </c>
      <c r="I15" s="26"/>
      <c r="J15" s="20">
        <f>H13*(1+J14)</f>
        <v>27.599999999999998</v>
      </c>
      <c r="K15" s="21"/>
      <c r="L15" s="22">
        <f>H13*(1+L14)</f>
        <v>30</v>
      </c>
      <c r="M15" s="22"/>
    </row>
    <row r="16" spans="2:15" outlineLevel="1">
      <c r="B16" s="18" t="s">
        <v>4</v>
      </c>
      <c r="C16" s="18"/>
      <c r="D16" s="18"/>
      <c r="E16" s="18"/>
      <c r="F16" s="18"/>
      <c r="H16" s="41">
        <f>H10*(H15-H13)*1000</f>
        <v>32025</v>
      </c>
      <c r="I16" s="42"/>
      <c r="J16" s="35">
        <f>H10*(J15-H13)*1000</f>
        <v>48677.999999999985</v>
      </c>
      <c r="K16" s="36"/>
      <c r="L16" s="37">
        <f>H10*(L15-H13)*1000</f>
        <v>64050</v>
      </c>
      <c r="M16" s="37"/>
    </row>
    <row r="17" spans="2:13" ht="15" outlineLevel="1">
      <c r="B17" s="6" t="s">
        <v>5</v>
      </c>
      <c r="C17" s="6"/>
      <c r="D17" s="6"/>
      <c r="E17" s="6"/>
      <c r="F17" s="6"/>
      <c r="H17" s="43">
        <f>H8/H16</f>
        <v>5.8666666666666654</v>
      </c>
      <c r="I17" s="44"/>
      <c r="J17" s="38">
        <f>H8/J16</f>
        <v>3.859649122807018</v>
      </c>
      <c r="K17" s="39"/>
      <c r="L17" s="40">
        <f>H8/L16</f>
        <v>2.9333333333333327</v>
      </c>
      <c r="M17" s="40"/>
    </row>
    <row r="18" spans="2:13">
      <c r="B18" s="6"/>
      <c r="C18" s="6"/>
      <c r="D18" s="6"/>
      <c r="E18" s="6"/>
      <c r="F18" s="6"/>
      <c r="H18" s="13"/>
      <c r="I18" s="13"/>
      <c r="J18" s="13"/>
      <c r="K18" s="13"/>
      <c r="L18" s="13"/>
      <c r="M18" s="13"/>
    </row>
    <row r="19" spans="2:13" outlineLevel="1">
      <c r="B19" s="6" t="s">
        <v>6</v>
      </c>
      <c r="C19" s="6"/>
      <c r="D19" s="6"/>
      <c r="E19" s="6"/>
      <c r="F19" s="6"/>
      <c r="H19" s="55">
        <v>64000</v>
      </c>
      <c r="I19" s="55"/>
      <c r="J19" s="55"/>
      <c r="K19" s="55"/>
      <c r="L19" s="55"/>
      <c r="M19" s="55"/>
    </row>
    <row r="20" spans="2:13" outlineLevel="1">
      <c r="B20" s="2" t="s">
        <v>7</v>
      </c>
      <c r="H20" s="56">
        <f>H8-H19</f>
        <v>123879.99999999997</v>
      </c>
      <c r="I20" s="56"/>
      <c r="J20" s="56"/>
      <c r="K20" s="56"/>
      <c r="L20" s="56"/>
      <c r="M20" s="56"/>
    </row>
    <row r="21" spans="2:13" ht="15" outlineLevel="1">
      <c r="B21" s="2" t="s">
        <v>8</v>
      </c>
      <c r="H21" s="43">
        <f>H20/H16</f>
        <v>3.8682279469164706</v>
      </c>
      <c r="I21" s="44"/>
      <c r="J21" s="47">
        <f>H20/J16</f>
        <v>2.5448868071818893</v>
      </c>
      <c r="K21" s="39"/>
      <c r="L21" s="40">
        <f>H20/L16</f>
        <v>1.9341139734582353</v>
      </c>
      <c r="M21" s="48"/>
    </row>
    <row r="22" spans="2:13">
      <c r="H22" s="13"/>
      <c r="I22" s="13"/>
      <c r="J22" s="13"/>
      <c r="K22" s="13"/>
      <c r="L22" s="13"/>
      <c r="M22" s="13"/>
    </row>
    <row r="23" spans="2:13" ht="15" outlineLevel="1">
      <c r="B23" s="6" t="s">
        <v>9</v>
      </c>
      <c r="C23" s="6"/>
      <c r="D23" s="6"/>
      <c r="E23" s="6"/>
      <c r="F23" s="6"/>
      <c r="H23" s="49">
        <f>H16*40</f>
        <v>1281000</v>
      </c>
      <c r="I23" s="50"/>
      <c r="J23" s="51">
        <f t="shared" ref="J23" si="0">J16*40</f>
        <v>1947119.9999999995</v>
      </c>
      <c r="K23" s="52"/>
      <c r="L23" s="53">
        <f t="shared" ref="L23" si="1">L16*40</f>
        <v>2562000</v>
      </c>
      <c r="M23" s="54"/>
    </row>
    <row r="24" spans="2:13">
      <c r="B24" s="4"/>
    </row>
    <row r="25" spans="2:13">
      <c r="B25" s="10" t="s">
        <v>11</v>
      </c>
      <c r="C25" s="11"/>
      <c r="D25" s="11"/>
      <c r="E25" s="11"/>
      <c r="F25" s="11"/>
      <c r="G25" s="11"/>
      <c r="H25" s="11"/>
      <c r="I25" s="11"/>
      <c r="J25" s="11"/>
      <c r="K25" s="11"/>
    </row>
    <row r="26" spans="2:13">
      <c r="B26" s="46" t="s">
        <v>12</v>
      </c>
      <c r="C26" s="46"/>
      <c r="D26" s="46"/>
      <c r="E26" s="46"/>
      <c r="F26" s="46"/>
      <c r="G26" s="46"/>
      <c r="H26" s="46"/>
      <c r="I26" s="46"/>
      <c r="J26" s="46"/>
      <c r="K26" s="46"/>
    </row>
    <row r="28" spans="2:13" ht="15">
      <c r="H28" s="3"/>
    </row>
    <row r="29" spans="2:13">
      <c r="H29" s="4"/>
    </row>
    <row r="30" spans="2:13">
      <c r="H30" s="12"/>
    </row>
    <row r="31" spans="2:13">
      <c r="H31" s="5"/>
    </row>
  </sheetData>
  <mergeCells count="37">
    <mergeCell ref="B7:F7"/>
    <mergeCell ref="H7:I7"/>
    <mergeCell ref="K7:L7"/>
    <mergeCell ref="B26:K26"/>
    <mergeCell ref="H21:I21"/>
    <mergeCell ref="J21:K21"/>
    <mergeCell ref="L21:M21"/>
    <mergeCell ref="H23:I23"/>
    <mergeCell ref="J23:K23"/>
    <mergeCell ref="L23:M23"/>
    <mergeCell ref="H19:M19"/>
    <mergeCell ref="H20:M20"/>
    <mergeCell ref="B13:F13"/>
    <mergeCell ref="B14:F14"/>
    <mergeCell ref="B15:F15"/>
    <mergeCell ref="B16:F16"/>
    <mergeCell ref="J16:K16"/>
    <mergeCell ref="L16:M16"/>
    <mergeCell ref="J17:K17"/>
    <mergeCell ref="L17:M17"/>
    <mergeCell ref="H16:I16"/>
    <mergeCell ref="H17:I17"/>
    <mergeCell ref="B8:F8"/>
    <mergeCell ref="B10:F10"/>
    <mergeCell ref="B12:F12"/>
    <mergeCell ref="J15:K15"/>
    <mergeCell ref="L15:M15"/>
    <mergeCell ref="H8:I8"/>
    <mergeCell ref="H10:I10"/>
    <mergeCell ref="H15:I15"/>
    <mergeCell ref="H14:I14"/>
    <mergeCell ref="H13:M13"/>
    <mergeCell ref="J14:K14"/>
    <mergeCell ref="L14:M14"/>
    <mergeCell ref="K8:L8"/>
    <mergeCell ref="B9:F9"/>
    <mergeCell ref="H9:I9"/>
  </mergeCells>
  <pageMargins left="0.7" right="0.7" top="0.75" bottom="0.75" header="0.3" footer="0.3"/>
  <pageSetup paperSize="9" orientation="portrait" horizontalDpi="203" verticalDpi="20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Spinner 3">
              <controlPr defaultSize="0" autoPict="0">
                <anchor moveWithCells="1" sizeWithCells="1">
                  <from>
                    <xdr:col>13</xdr:col>
                    <xdr:colOff>76200</xdr:colOff>
                    <xdr:row>12</xdr:row>
                    <xdr:rowOff>0</xdr:rowOff>
                  </from>
                  <to>
                    <xdr:col>13</xdr:col>
                    <xdr:colOff>381000</xdr:colOff>
                    <xdr:row>13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WEEKS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Narkiewicz</dc:creator>
  <cp:lastModifiedBy>Monika</cp:lastModifiedBy>
  <dcterms:created xsi:type="dcterms:W3CDTF">2021-06-07T13:05:41Z</dcterms:created>
  <dcterms:modified xsi:type="dcterms:W3CDTF">2024-12-23T12:28:40Z</dcterms:modified>
</cp:coreProperties>
</file>